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Gouesnou-ilot C-LAB\2-doc travail\3-PRO\3-Chiffrage\"/>
    </mc:Choice>
  </mc:AlternateContent>
  <xr:revisionPtr revIDLastSave="0" documentId="13_ncr:1_{B0FDD207-CA98-47C3-9D99-F51A7C8E66FB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Chiffrage" sheetId="1" r:id="rId1"/>
  </sheets>
  <definedNames>
    <definedName name="_xlnm.Print_Titles" localSheetId="0">Chiffrage!$1:$4</definedName>
    <definedName name="_xlnm.Print_Area" localSheetId="0">Chiffrage!$A$1:$E$84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 l="1"/>
  <c r="B36" i="1"/>
  <c r="B37" i="1"/>
  <c r="B30" i="1"/>
  <c r="B59" i="1"/>
  <c r="E71" i="1" l="1"/>
  <c r="B38" i="1"/>
  <c r="B32" i="1"/>
  <c r="B26" i="1"/>
  <c r="B27" i="1" s="1"/>
  <c r="E72" i="1" l="1"/>
  <c r="E73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<sst xmlns="http://schemas.openxmlformats.org/spreadsheetml/2006/main" count="129" uniqueCount="79">
  <si>
    <t>m3</t>
  </si>
  <si>
    <t>Q</t>
  </si>
  <si>
    <t>U</t>
  </si>
  <si>
    <t>PU</t>
  </si>
  <si>
    <t>Montant HT</t>
  </si>
  <si>
    <t>ml</t>
  </si>
  <si>
    <t>CR 16 PVC  Ø160</t>
  </si>
  <si>
    <t>m2</t>
  </si>
  <si>
    <t>TOTAL Terrassement + VRD HT</t>
  </si>
  <si>
    <t>TVA</t>
  </si>
  <si>
    <t>TTC</t>
  </si>
  <si>
    <t>Mise en dépôt sur ilot B</t>
  </si>
  <si>
    <t>Remblaiement periphérique - phase 1</t>
  </si>
  <si>
    <t>Remblaiement periphérique - phase 2</t>
  </si>
  <si>
    <t>Etude EXE</t>
  </si>
  <si>
    <t>Levé topo préalable</t>
  </si>
  <si>
    <t>DOE</t>
  </si>
  <si>
    <t xml:space="preserve">Essais de compactage </t>
  </si>
  <si>
    <t>Evacuation deblais</t>
  </si>
  <si>
    <t>2-Terrassements</t>
  </si>
  <si>
    <t>1- Etudes / Travaux préparatoire</t>
  </si>
  <si>
    <t>Nature travaux</t>
  </si>
  <si>
    <t>Levé topographique plate forme terrassée</t>
  </si>
  <si>
    <t>Levé topographique  remblaiement périphérique  effectué</t>
  </si>
  <si>
    <t>Plan de recollement réseaux périphériques</t>
  </si>
  <si>
    <t>Analyse GTR de sol des futurs remblais</t>
  </si>
  <si>
    <t>Essais de compactage (phase 1 et phase 2)</t>
  </si>
  <si>
    <t>Constat contracdictoire avec GO</t>
  </si>
  <si>
    <t>Regard pour pompe relevage eau drainage , avec 1m de décantation</t>
  </si>
  <si>
    <t>Essai à la plaque pour plateforme batiment - PF2</t>
  </si>
  <si>
    <t xml:space="preserve">F et P de GNT 100/200 </t>
  </si>
  <si>
    <t>CR 16 PVC  Ø125</t>
  </si>
  <si>
    <t>CR 8 PVC  Ø160</t>
  </si>
  <si>
    <t>CR 8 PVC  Ø200</t>
  </si>
  <si>
    <t>Géotextile classe  5</t>
  </si>
  <si>
    <t>Regard 50x50  + tampon fonte C250</t>
  </si>
  <si>
    <t>Regard 30x30 pied de chute  + tampon fonte C250 + raccord descente pluviale</t>
  </si>
  <si>
    <t>PM</t>
  </si>
  <si>
    <t>Drainage périphéque ( lot GO)</t>
  </si>
  <si>
    <t>Exutoire drainage - drain DN 100</t>
  </si>
  <si>
    <t>TPC 63 pour alim électrique</t>
  </si>
  <si>
    <t>TOTAL</t>
  </si>
  <si>
    <t>PE refoulement DN 50 - Raccorder dans regard pied de chute</t>
  </si>
  <si>
    <t>F</t>
  </si>
  <si>
    <t xml:space="preserve">Installation chantier </t>
  </si>
  <si>
    <t>Passage caméra</t>
  </si>
  <si>
    <t xml:space="preserve">Nettoyage / Evacuaiton matériaux plateforme </t>
  </si>
  <si>
    <t>Terrassement pleine masse jusqu'à -22cm du fini</t>
  </si>
  <si>
    <t>Moins value pour mise en dépôt provisoire en vu d'une utilisaiton personnelle   par l'entreprise  avant la fin des mise en remblais</t>
  </si>
  <si>
    <t>Ecrémage du fond de fouille. Evacuaiton dechets et fine de chantier. Scarification au godet à dents du fond de fouille</t>
  </si>
  <si>
    <t>Cout de l'arret des remblaiement pour mise en place ouvrage hydraulique + PAV (BMA)</t>
  </si>
  <si>
    <t>Membrane  + géotextil de protection</t>
  </si>
  <si>
    <t>3 - Réseau périphérique (F et P)</t>
  </si>
  <si>
    <t>Boite à passage direct PVCØ315 - e/s Ø125 des EP du SS + tampon fonte C250</t>
  </si>
  <si>
    <t xml:space="preserve">Exutoire drainage - terrassement veines fracturées vers extérieur </t>
  </si>
  <si>
    <t>Mise à la cote BMA de l'ensemble des fontes de voirie</t>
  </si>
  <si>
    <t xml:space="preserve">Drain DN 200 - CR8 </t>
  </si>
  <si>
    <t>Caniveau à grille DN100  Classe C250</t>
  </si>
  <si>
    <t>Regard DN 1000 avec décantation de 1m + coudes + tampon D400</t>
  </si>
  <si>
    <t>Obturation / mise en service des ouvrages hydaulique</t>
  </si>
  <si>
    <t>Culotte branchement</t>
  </si>
  <si>
    <t>Realisation d'une plateforme por installaiton de chantier  avec materiaux de déconstruction (BMA) sur l'ilot B (ep 20 cm)</t>
  </si>
  <si>
    <t>Caniveau à grille DN200  Classe D400</t>
  </si>
  <si>
    <t xml:space="preserve">Raccordement de l'ensenble des attentes EP sous sol </t>
  </si>
  <si>
    <t>Avaloir 40x40</t>
  </si>
  <si>
    <t>Regard 40 x40 + tampon fonte</t>
  </si>
  <si>
    <t>Epaulement  en GNT de l'ensemble des fontes de voirie</t>
  </si>
  <si>
    <t>Levé topographique de l'empierrement PF2</t>
  </si>
  <si>
    <t>F et P de la  plateforme PF2, yc terrassements évacuaiton</t>
  </si>
  <si>
    <t>Recouvrement  au droit des réseaux pour un recouvrment de 80cm sur 1m50</t>
  </si>
  <si>
    <t>Terrassement / Evacuaiton matériaux</t>
  </si>
  <si>
    <t>PV pour participation au compte proratat</t>
  </si>
  <si>
    <t>PE-VRD4 - DPGF</t>
  </si>
  <si>
    <t xml:space="preserve">Fait à </t>
  </si>
  <si>
    <t xml:space="preserve">Le </t>
  </si>
  <si>
    <t>Entreprise, Signature</t>
  </si>
  <si>
    <t>3 - Ouvrages Hydrauliques</t>
  </si>
  <si>
    <t>4 -  Drainane (y compris terrassement/ evacuation)</t>
  </si>
  <si>
    <t>Gouesnou - Ilot C
Lot 12  - Terrassements VRD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</si>
</sst>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1" applyFont="1"/>
    <xf numFmtId="44" fontId="0" fillId="0" borderId="0" xfId="0" applyNumberFormat="1"/>
    <xf numFmtId="44" fontId="2" fillId="0" borderId="0" xfId="0" applyNumberFormat="1" applyFont="1"/>
    <xf numFmtId="0" fontId="0" fillId="3" borderId="0" xfId="0" applyFill="1"/>
    <xf numFmtId="44" fontId="0" fillId="0" borderId="0" xfId="1" applyFont="1" applyFill="1"/>
    <xf numFmtId="44" fontId="0" fillId="0" borderId="0" xfId="1" applyFont="1" applyFill="1" applyBorder="1"/>
    <xf numFmtId="44" fontId="2" fillId="0" borderId="0" xfId="1" applyFont="1" applyFill="1" applyBorder="1" applyAlignment="1">
      <alignment horizontal="right"/>
    </xf>
    <xf numFmtId="44" fontId="2" fillId="0" borderId="0" xfId="1" applyFont="1" applyFill="1" applyBorder="1"/>
    <xf numFmtId="44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44" fontId="0" fillId="4" borderId="1" xfId="1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4" fontId="0" fillId="2" borderId="1" xfId="1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44" fontId="0" fillId="0" borderId="1" xfId="0" applyNumberFormat="1" applyBorder="1"/>
    <xf numFmtId="0" fontId="0" fillId="0" borderId="1" xfId="0" applyBorder="1" applyAlignment="1">
      <alignment horizontal="left" indent="1"/>
    </xf>
    <xf numFmtId="0" fontId="0" fillId="0" borderId="1" xfId="0" applyBorder="1" applyAlignment="1">
      <alignment wrapText="1"/>
    </xf>
    <xf numFmtId="44" fontId="0" fillId="2" borderId="1" xfId="0" applyNumberFormat="1" applyFill="1" applyBorder="1"/>
    <xf numFmtId="0" fontId="0" fillId="0" borderId="1" xfId="0" applyBorder="1" applyAlignment="1">
      <alignment horizontal="left" wrapText="1"/>
    </xf>
    <xf numFmtId="44" fontId="2" fillId="0" borderId="1" xfId="1" applyFont="1" applyBorder="1" applyAlignment="1">
      <alignment horizontal="center"/>
    </xf>
    <xf numFmtId="44" fontId="2" fillId="0" borderId="1" xfId="0" applyNumberFormat="1" applyFont="1" applyBorder="1"/>
    <xf numFmtId="0" fontId="2" fillId="2" borderId="1" xfId="0" applyFont="1" applyFill="1" applyBorder="1"/>
    <xf numFmtId="0" fontId="0" fillId="3" borderId="2" xfId="0" applyFill="1" applyBorder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44" fontId="2" fillId="3" borderId="0" xfId="1" applyFont="1" applyFill="1" applyBorder="1" applyAlignment="1">
      <alignment horizontal="right"/>
    </xf>
    <xf numFmtId="44" fontId="2" fillId="3" borderId="3" xfId="0" applyNumberFormat="1" applyFont="1" applyFill="1" applyBorder="1"/>
    <xf numFmtId="0" fontId="0" fillId="0" borderId="2" xfId="0" applyBorder="1"/>
    <xf numFmtId="44" fontId="2" fillId="3" borderId="4" xfId="0" applyNumberFormat="1" applyFont="1" applyFill="1" applyBorder="1"/>
    <xf numFmtId="44" fontId="2" fillId="0" borderId="3" xfId="0" applyNumberFormat="1" applyFont="1" applyBorder="1"/>
    <xf numFmtId="0" fontId="0" fillId="0" borderId="5" xfId="0" applyBorder="1"/>
    <xf numFmtId="0" fontId="0" fillId="0" borderId="6" xfId="0" applyBorder="1" applyAlignment="1">
      <alignment horizontal="center"/>
    </xf>
    <xf numFmtId="44" fontId="2" fillId="3" borderId="6" xfId="1" applyFont="1" applyFill="1" applyBorder="1" applyAlignment="1">
      <alignment horizontal="right"/>
    </xf>
    <xf numFmtId="44" fontId="2" fillId="0" borderId="7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Q79"/>
  <sheetViews>
    <sheetView tabSelected="1" workbookViewId="0">
      <selection activeCell="A10" sqref="A10"/>
    </sheetView>
  </sheetViews>
  <sheetFormatPr baseColWidth="10" defaultRowHeight="15" x14ac:dyDescent="0.25"/>
  <cols>
    <col min="1" max="1" width="69.5703125" customWidth="1"/>
    <col min="2" max="2" width="5.28515625" style="10" customWidth="1"/>
    <col min="3" max="3" width="11.42578125" style="10"/>
    <col min="4" max="4" width="13.85546875" style="1" customWidth="1"/>
    <col min="5" max="5" width="12.85546875" bestFit="1" customWidth="1"/>
    <col min="6" max="6" width="12.7109375" customWidth="1"/>
    <col min="9" max="9" width="12.42578125" bestFit="1" customWidth="1"/>
    <col min="10" max="10" width="12.28515625" bestFit="1" customWidth="1"/>
    <col min="17" max="17" width="11.42578125" bestFit="1" customWidth="1"/>
  </cols>
  <sheetData>
    <row r="1" spans="1:17" ht="74.25" customHeight="1" x14ac:dyDescent="0.25">
      <c r="A1" t="e" vm="1">
        <v>#VALUE!</v>
      </c>
      <c r="B1" s="42" t="s">
        <v>78</v>
      </c>
      <c r="C1" s="42"/>
      <c r="D1" s="42"/>
      <c r="E1" s="42"/>
    </row>
    <row r="2" spans="1:17" ht="19.5" x14ac:dyDescent="0.3">
      <c r="A2" s="41" t="s">
        <v>72</v>
      </c>
      <c r="B2" s="41"/>
      <c r="C2" s="41"/>
      <c r="D2" s="41"/>
      <c r="E2" s="41"/>
    </row>
    <row r="4" spans="1:17" s="4" customFormat="1" x14ac:dyDescent="0.25">
      <c r="A4" s="12" t="s">
        <v>21</v>
      </c>
      <c r="B4" s="13" t="s">
        <v>1</v>
      </c>
      <c r="C4" s="13" t="s">
        <v>2</v>
      </c>
      <c r="D4" s="14" t="s">
        <v>3</v>
      </c>
      <c r="E4" s="12" t="s">
        <v>4</v>
      </c>
    </row>
    <row r="5" spans="1:17" x14ac:dyDescent="0.25">
      <c r="A5" s="28" t="s">
        <v>20</v>
      </c>
      <c r="B5" s="16"/>
      <c r="C5" s="16"/>
      <c r="D5" s="17"/>
      <c r="E5" s="15"/>
      <c r="I5" s="6"/>
      <c r="P5" s="5"/>
    </row>
    <row r="6" spans="1:17" x14ac:dyDescent="0.25">
      <c r="A6" s="18" t="s">
        <v>44</v>
      </c>
      <c r="B6" s="19">
        <v>1</v>
      </c>
      <c r="C6" s="19" t="s">
        <v>43</v>
      </c>
      <c r="D6" s="20"/>
      <c r="E6" s="21"/>
      <c r="I6" s="6"/>
      <c r="J6" s="2"/>
      <c r="P6" s="1"/>
      <c r="Q6" s="2"/>
    </row>
    <row r="7" spans="1:17" x14ac:dyDescent="0.25">
      <c r="A7" s="18" t="s">
        <v>14</v>
      </c>
      <c r="B7" s="19">
        <v>1</v>
      </c>
      <c r="C7" s="19" t="s">
        <v>43</v>
      </c>
      <c r="D7" s="20"/>
      <c r="E7" s="21"/>
      <c r="I7" s="6"/>
      <c r="J7" s="2"/>
      <c r="P7" s="1"/>
      <c r="Q7" s="2"/>
    </row>
    <row r="8" spans="1:17" x14ac:dyDescent="0.25">
      <c r="A8" s="18" t="s">
        <v>16</v>
      </c>
      <c r="B8" s="19"/>
      <c r="C8" s="19"/>
      <c r="D8" s="20"/>
      <c r="E8" s="21"/>
      <c r="I8" s="6"/>
      <c r="J8" s="2"/>
      <c r="P8" s="1"/>
      <c r="Q8" s="2"/>
    </row>
    <row r="9" spans="1:17" x14ac:dyDescent="0.25">
      <c r="A9" s="22" t="s">
        <v>15</v>
      </c>
      <c r="B9" s="19">
        <v>1</v>
      </c>
      <c r="C9" s="19" t="s">
        <v>43</v>
      </c>
      <c r="D9" s="20"/>
      <c r="E9" s="21"/>
      <c r="I9" s="6"/>
      <c r="J9" s="2"/>
      <c r="P9" s="1"/>
      <c r="Q9" s="2"/>
    </row>
    <row r="10" spans="1:17" x14ac:dyDescent="0.25">
      <c r="A10" s="22" t="s">
        <v>22</v>
      </c>
      <c r="B10" s="19">
        <v>1</v>
      </c>
      <c r="C10" s="19" t="s">
        <v>43</v>
      </c>
      <c r="D10" s="20"/>
      <c r="E10" s="21"/>
      <c r="I10" s="6"/>
      <c r="J10" s="2"/>
      <c r="P10" s="1"/>
      <c r="Q10" s="2"/>
    </row>
    <row r="11" spans="1:17" x14ac:dyDescent="0.25">
      <c r="A11" s="22" t="s">
        <v>67</v>
      </c>
      <c r="B11" s="19">
        <v>1</v>
      </c>
      <c r="C11" s="19" t="s">
        <v>43</v>
      </c>
      <c r="D11" s="20"/>
      <c r="E11" s="21"/>
      <c r="I11" s="6"/>
      <c r="J11" s="2"/>
      <c r="P11" s="1"/>
      <c r="Q11" s="2"/>
    </row>
    <row r="12" spans="1:17" x14ac:dyDescent="0.25">
      <c r="A12" s="22" t="s">
        <v>23</v>
      </c>
      <c r="B12" s="19">
        <v>1</v>
      </c>
      <c r="C12" s="19" t="s">
        <v>43</v>
      </c>
      <c r="D12" s="20"/>
      <c r="E12" s="21"/>
      <c r="I12" s="6"/>
      <c r="J12" s="2"/>
      <c r="P12" s="1"/>
      <c r="Q12" s="2"/>
    </row>
    <row r="13" spans="1:17" x14ac:dyDescent="0.25">
      <c r="A13" s="22" t="s">
        <v>17</v>
      </c>
      <c r="B13" s="19">
        <v>1</v>
      </c>
      <c r="C13" s="19" t="s">
        <v>43</v>
      </c>
      <c r="D13" s="20"/>
      <c r="E13" s="21"/>
      <c r="I13" s="6"/>
      <c r="J13" s="2"/>
      <c r="P13" s="1"/>
      <c r="Q13" s="2"/>
    </row>
    <row r="14" spans="1:17" x14ac:dyDescent="0.25">
      <c r="A14" s="22" t="s">
        <v>24</v>
      </c>
      <c r="B14" s="19">
        <v>1</v>
      </c>
      <c r="C14" s="19" t="s">
        <v>43</v>
      </c>
      <c r="D14" s="20"/>
      <c r="E14" s="21"/>
      <c r="I14" s="6"/>
      <c r="J14" s="2"/>
      <c r="P14" s="1"/>
      <c r="Q14" s="2"/>
    </row>
    <row r="15" spans="1:17" x14ac:dyDescent="0.25">
      <c r="A15" s="22" t="s">
        <v>45</v>
      </c>
      <c r="B15" s="19">
        <v>1</v>
      </c>
      <c r="C15" s="19" t="s">
        <v>43</v>
      </c>
      <c r="D15" s="20"/>
      <c r="E15" s="21"/>
      <c r="I15" s="6"/>
      <c r="J15" s="2"/>
      <c r="P15" s="1"/>
      <c r="Q15" s="2"/>
    </row>
    <row r="16" spans="1:17" x14ac:dyDescent="0.25">
      <c r="A16" s="23" t="s">
        <v>25</v>
      </c>
      <c r="B16" s="19">
        <v>5</v>
      </c>
      <c r="C16" s="19" t="s">
        <v>2</v>
      </c>
      <c r="D16" s="20"/>
      <c r="E16" s="21"/>
      <c r="I16" s="6"/>
      <c r="J16" s="2"/>
      <c r="Q16" s="2"/>
    </row>
    <row r="17" spans="1:17" x14ac:dyDescent="0.25">
      <c r="A17" s="23" t="s">
        <v>29</v>
      </c>
      <c r="B17" s="19">
        <v>1</v>
      </c>
      <c r="C17" s="19" t="s">
        <v>43</v>
      </c>
      <c r="D17" s="20"/>
      <c r="E17" s="21"/>
      <c r="I17" s="6"/>
      <c r="J17" s="2"/>
      <c r="Q17" s="2"/>
    </row>
    <row r="18" spans="1:17" x14ac:dyDescent="0.25">
      <c r="A18" s="23" t="s">
        <v>27</v>
      </c>
      <c r="B18" s="19">
        <v>1</v>
      </c>
      <c r="C18" s="19" t="s">
        <v>43</v>
      </c>
      <c r="D18" s="20"/>
      <c r="E18" s="21"/>
      <c r="I18" s="6"/>
      <c r="J18" s="2"/>
      <c r="Q18" s="2"/>
    </row>
    <row r="19" spans="1:17" x14ac:dyDescent="0.25">
      <c r="A19" s="23" t="s">
        <v>71</v>
      </c>
      <c r="B19" s="19">
        <v>1</v>
      </c>
      <c r="C19" s="19" t="s">
        <v>43</v>
      </c>
      <c r="D19" s="20"/>
      <c r="E19" s="21"/>
      <c r="I19" s="6"/>
      <c r="J19" s="2"/>
      <c r="Q19" s="2"/>
    </row>
    <row r="20" spans="1:17" x14ac:dyDescent="0.25">
      <c r="A20" s="22"/>
      <c r="B20" s="19"/>
      <c r="C20" s="19"/>
      <c r="D20" s="20"/>
      <c r="E20" s="21"/>
      <c r="I20" s="6"/>
      <c r="J20" s="2"/>
      <c r="P20" s="1"/>
      <c r="Q20" s="2"/>
    </row>
    <row r="21" spans="1:17" x14ac:dyDescent="0.25">
      <c r="A21" s="28" t="s">
        <v>19</v>
      </c>
      <c r="B21" s="16"/>
      <c r="C21" s="16"/>
      <c r="D21" s="17"/>
      <c r="E21" s="24"/>
      <c r="I21" s="6"/>
      <c r="J21" s="2"/>
      <c r="P21" s="1"/>
      <c r="Q21" s="2"/>
    </row>
    <row r="22" spans="1:17" ht="30" x14ac:dyDescent="0.25">
      <c r="A22" s="25" t="s">
        <v>61</v>
      </c>
      <c r="B22" s="19">
        <v>200</v>
      </c>
      <c r="C22" s="19" t="s">
        <v>7</v>
      </c>
      <c r="D22" s="20"/>
      <c r="E22" s="21"/>
      <c r="I22" s="6"/>
      <c r="J22" s="2"/>
      <c r="Q22" s="2"/>
    </row>
    <row r="23" spans="1:17" x14ac:dyDescent="0.25">
      <c r="A23" s="25" t="s">
        <v>46</v>
      </c>
      <c r="B23" s="19">
        <v>1</v>
      </c>
      <c r="C23" s="19" t="s">
        <v>43</v>
      </c>
      <c r="D23" s="20"/>
      <c r="E23" s="21"/>
      <c r="I23" s="6"/>
      <c r="J23" s="2"/>
      <c r="Q23" s="2"/>
    </row>
    <row r="24" spans="1:17" x14ac:dyDescent="0.25">
      <c r="A24" s="18" t="s">
        <v>47</v>
      </c>
      <c r="B24" s="19">
        <v>4100</v>
      </c>
      <c r="C24" s="19" t="s">
        <v>0</v>
      </c>
      <c r="D24" s="20"/>
      <c r="E24" s="21"/>
      <c r="I24" s="6"/>
      <c r="J24" s="2"/>
      <c r="Q24" s="2"/>
    </row>
    <row r="25" spans="1:17" x14ac:dyDescent="0.25">
      <c r="A25" s="18" t="s">
        <v>11</v>
      </c>
      <c r="B25" s="19">
        <v>960</v>
      </c>
      <c r="C25" s="19" t="s">
        <v>0</v>
      </c>
      <c r="D25" s="20"/>
      <c r="E25" s="21"/>
      <c r="I25" s="6"/>
      <c r="J25" s="2"/>
      <c r="Q25" s="2"/>
    </row>
    <row r="26" spans="1:17" x14ac:dyDescent="0.25">
      <c r="A26" s="18" t="s">
        <v>18</v>
      </c>
      <c r="B26" s="19">
        <f>B24-B25</f>
        <v>3140</v>
      </c>
      <c r="C26" s="19" t="s">
        <v>0</v>
      </c>
      <c r="D26" s="20"/>
      <c r="E26" s="21"/>
      <c r="I26" s="6"/>
      <c r="J26" s="2"/>
      <c r="Q26" s="2"/>
    </row>
    <row r="27" spans="1:17" ht="30" x14ac:dyDescent="0.25">
      <c r="A27" s="23" t="s">
        <v>48</v>
      </c>
      <c r="B27" s="19">
        <f>B26</f>
        <v>3140</v>
      </c>
      <c r="C27" s="19" t="s">
        <v>0</v>
      </c>
      <c r="D27" s="20"/>
      <c r="E27" s="21"/>
      <c r="I27" s="6"/>
      <c r="J27" s="2"/>
      <c r="Q27" s="2"/>
    </row>
    <row r="28" spans="1:17" x14ac:dyDescent="0.25">
      <c r="A28" s="18" t="s">
        <v>68</v>
      </c>
      <c r="B28" s="19">
        <v>1030</v>
      </c>
      <c r="C28" s="19" t="s">
        <v>7</v>
      </c>
      <c r="D28" s="18"/>
      <c r="E28" s="21"/>
      <c r="I28" s="6"/>
      <c r="J28" s="2"/>
      <c r="Q28" s="2"/>
    </row>
    <row r="29" spans="1:17" ht="30" x14ac:dyDescent="0.25">
      <c r="A29" s="23" t="s">
        <v>49</v>
      </c>
      <c r="B29" s="19">
        <v>1</v>
      </c>
      <c r="C29" s="19" t="s">
        <v>43</v>
      </c>
      <c r="D29" s="20"/>
      <c r="E29" s="21"/>
      <c r="I29" s="6"/>
      <c r="J29" s="9"/>
      <c r="Q29" s="2"/>
    </row>
    <row r="30" spans="1:17" x14ac:dyDescent="0.25">
      <c r="A30" s="18" t="s">
        <v>12</v>
      </c>
      <c r="B30" s="19">
        <f>2*B25/3</f>
        <v>640</v>
      </c>
      <c r="C30" s="19" t="s">
        <v>0</v>
      </c>
      <c r="D30" s="20"/>
      <c r="E30" s="21"/>
      <c r="I30" s="6"/>
      <c r="J30" s="2"/>
      <c r="Q30" s="2"/>
    </row>
    <row r="31" spans="1:17" ht="30" x14ac:dyDescent="0.25">
      <c r="A31" s="23" t="s">
        <v>50</v>
      </c>
      <c r="B31" s="19">
        <v>1</v>
      </c>
      <c r="C31" s="19" t="s">
        <v>43</v>
      </c>
      <c r="D31" s="20"/>
      <c r="E31" s="21"/>
      <c r="I31" s="6"/>
      <c r="J31" s="2"/>
      <c r="Q31" s="2"/>
    </row>
    <row r="32" spans="1:17" x14ac:dyDescent="0.25">
      <c r="A32" s="18" t="s">
        <v>13</v>
      </c>
      <c r="B32" s="19">
        <f>B25-B30</f>
        <v>320</v>
      </c>
      <c r="C32" s="19" t="s">
        <v>0</v>
      </c>
      <c r="D32" s="20"/>
      <c r="E32" s="21"/>
      <c r="I32" s="6"/>
      <c r="J32" s="2"/>
      <c r="Q32" s="2"/>
    </row>
    <row r="33" spans="1:17" x14ac:dyDescent="0.25">
      <c r="A33" s="18" t="s">
        <v>26</v>
      </c>
      <c r="B33" s="19">
        <v>1</v>
      </c>
      <c r="C33" s="19" t="s">
        <v>43</v>
      </c>
      <c r="D33" s="20"/>
      <c r="E33" s="21"/>
      <c r="I33" s="6"/>
      <c r="J33" s="2"/>
      <c r="Q33" s="2"/>
    </row>
    <row r="34" spans="1:17" x14ac:dyDescent="0.25">
      <c r="A34" s="18"/>
      <c r="B34" s="19"/>
      <c r="C34" s="19"/>
      <c r="D34" s="20"/>
      <c r="E34" s="18"/>
    </row>
    <row r="35" spans="1:17" x14ac:dyDescent="0.25">
      <c r="A35" s="28" t="s">
        <v>76</v>
      </c>
      <c r="B35" s="16"/>
      <c r="C35" s="16"/>
      <c r="D35" s="17"/>
      <c r="E35" s="15"/>
      <c r="I35" s="6"/>
    </row>
    <row r="36" spans="1:17" x14ac:dyDescent="0.25">
      <c r="A36" s="18" t="s">
        <v>70</v>
      </c>
      <c r="B36" s="19">
        <f>2.6*(40+18)-1</f>
        <v>149.80000000000001</v>
      </c>
      <c r="C36" s="19" t="s">
        <v>0</v>
      </c>
      <c r="D36" s="20"/>
      <c r="E36" s="21"/>
      <c r="I36" s="6"/>
      <c r="J36" s="9"/>
    </row>
    <row r="37" spans="1:17" x14ac:dyDescent="0.25">
      <c r="A37" s="18" t="s">
        <v>34</v>
      </c>
      <c r="B37" s="19">
        <f>6.9*(40+18)</f>
        <v>400.20000000000005</v>
      </c>
      <c r="C37" s="19" t="s">
        <v>7</v>
      </c>
      <c r="D37" s="20"/>
      <c r="E37" s="21"/>
      <c r="I37" s="6"/>
      <c r="J37" s="9"/>
    </row>
    <row r="38" spans="1:17" x14ac:dyDescent="0.25">
      <c r="A38" s="18" t="s">
        <v>51</v>
      </c>
      <c r="B38" s="19">
        <f>ROUND(55*1.5,-1)</f>
        <v>80</v>
      </c>
      <c r="C38" s="19" t="s">
        <v>7</v>
      </c>
      <c r="D38" s="20"/>
      <c r="E38" s="21"/>
      <c r="I38" s="6"/>
      <c r="J38" s="2"/>
    </row>
    <row r="39" spans="1:17" x14ac:dyDescent="0.25">
      <c r="A39" s="18" t="s">
        <v>30</v>
      </c>
      <c r="B39" s="19">
        <f>ROUND(1.6*(40+18),-1)</f>
        <v>90</v>
      </c>
      <c r="C39" s="19" t="s">
        <v>0</v>
      </c>
      <c r="D39" s="20"/>
      <c r="E39" s="21"/>
      <c r="I39" s="6"/>
      <c r="J39" s="9"/>
    </row>
    <row r="40" spans="1:17" x14ac:dyDescent="0.25">
      <c r="A40" s="18" t="s">
        <v>58</v>
      </c>
      <c r="B40" s="19">
        <v>4</v>
      </c>
      <c r="C40" s="19" t="s">
        <v>2</v>
      </c>
      <c r="D40" s="20"/>
      <c r="E40" s="21"/>
      <c r="I40" s="8"/>
      <c r="J40" s="3"/>
    </row>
    <row r="41" spans="1:17" x14ac:dyDescent="0.25">
      <c r="A41" s="18" t="s">
        <v>56</v>
      </c>
      <c r="B41" s="19">
        <v>120</v>
      </c>
      <c r="C41" s="19" t="s">
        <v>5</v>
      </c>
      <c r="D41" s="20"/>
      <c r="E41" s="21"/>
      <c r="I41" s="6"/>
      <c r="J41" s="2"/>
    </row>
    <row r="42" spans="1:17" x14ac:dyDescent="0.25">
      <c r="A42" s="18" t="s">
        <v>59</v>
      </c>
      <c r="B42" s="19">
        <v>1</v>
      </c>
      <c r="C42" s="19" t="s">
        <v>43</v>
      </c>
      <c r="D42" s="20"/>
      <c r="E42" s="21"/>
      <c r="I42" s="6"/>
      <c r="J42" s="2"/>
    </row>
    <row r="43" spans="1:17" x14ac:dyDescent="0.25">
      <c r="A43" s="18"/>
      <c r="B43" s="19"/>
      <c r="C43" s="19"/>
      <c r="D43" s="20"/>
      <c r="E43" s="21"/>
      <c r="I43" s="6"/>
      <c r="J43" s="2"/>
    </row>
    <row r="44" spans="1:17" x14ac:dyDescent="0.25">
      <c r="A44" s="28" t="s">
        <v>52</v>
      </c>
      <c r="B44" s="16"/>
      <c r="C44" s="16"/>
      <c r="D44" s="17"/>
      <c r="E44" s="15"/>
      <c r="I44" s="6"/>
    </row>
    <row r="45" spans="1:17" x14ac:dyDescent="0.25">
      <c r="A45" s="18" t="s">
        <v>57</v>
      </c>
      <c r="B45" s="19">
        <v>7</v>
      </c>
      <c r="C45" s="19" t="s">
        <v>5</v>
      </c>
      <c r="D45" s="20"/>
      <c r="E45" s="21"/>
      <c r="I45" s="6"/>
      <c r="J45" s="2"/>
    </row>
    <row r="46" spans="1:17" x14ac:dyDescent="0.25">
      <c r="A46" s="18" t="s">
        <v>62</v>
      </c>
      <c r="B46" s="19">
        <v>4</v>
      </c>
      <c r="C46" s="19" t="s">
        <v>5</v>
      </c>
      <c r="D46" s="20"/>
      <c r="E46" s="21"/>
      <c r="I46" s="6"/>
      <c r="J46" s="2"/>
    </row>
    <row r="47" spans="1:17" x14ac:dyDescent="0.25">
      <c r="A47" s="18" t="s">
        <v>31</v>
      </c>
      <c r="B47" s="19">
        <v>17</v>
      </c>
      <c r="C47" s="19" t="s">
        <v>5</v>
      </c>
      <c r="D47" s="20"/>
      <c r="E47" s="21"/>
      <c r="I47" s="6"/>
      <c r="J47" s="2"/>
    </row>
    <row r="48" spans="1:17" x14ac:dyDescent="0.25">
      <c r="A48" s="18" t="s">
        <v>6</v>
      </c>
      <c r="B48" s="19">
        <v>23</v>
      </c>
      <c r="C48" s="19" t="s">
        <v>5</v>
      </c>
      <c r="D48" s="20"/>
      <c r="E48" s="21"/>
      <c r="I48" s="6"/>
      <c r="J48" s="2"/>
    </row>
    <row r="49" spans="1:10" x14ac:dyDescent="0.25">
      <c r="A49" s="18" t="s">
        <v>32</v>
      </c>
      <c r="B49" s="19">
        <v>13</v>
      </c>
      <c r="C49" s="19" t="s">
        <v>5</v>
      </c>
      <c r="D49" s="20"/>
      <c r="E49" s="21"/>
      <c r="I49" s="6"/>
      <c r="J49" s="2"/>
    </row>
    <row r="50" spans="1:10" x14ac:dyDescent="0.25">
      <c r="A50" s="18" t="s">
        <v>33</v>
      </c>
      <c r="B50" s="19">
        <v>16</v>
      </c>
      <c r="C50" s="19" t="s">
        <v>5</v>
      </c>
      <c r="D50" s="20"/>
      <c r="E50" s="21"/>
      <c r="I50" s="6"/>
      <c r="J50" s="2"/>
    </row>
    <row r="51" spans="1:10" x14ac:dyDescent="0.25">
      <c r="A51" s="18" t="s">
        <v>63</v>
      </c>
      <c r="B51" s="19">
        <v>1</v>
      </c>
      <c r="C51" s="19" t="s">
        <v>43</v>
      </c>
      <c r="D51" s="20"/>
      <c r="E51" s="21"/>
      <c r="I51" s="6"/>
      <c r="J51" s="2"/>
    </row>
    <row r="52" spans="1:10" x14ac:dyDescent="0.25">
      <c r="A52" s="18" t="s">
        <v>60</v>
      </c>
      <c r="B52" s="19">
        <v>12</v>
      </c>
      <c r="C52" s="19" t="s">
        <v>2</v>
      </c>
      <c r="D52" s="20"/>
      <c r="E52" s="21"/>
      <c r="I52" s="6"/>
      <c r="J52" s="2"/>
    </row>
    <row r="53" spans="1:10" x14ac:dyDescent="0.25">
      <c r="A53" s="18" t="s">
        <v>53</v>
      </c>
      <c r="B53" s="19">
        <v>4</v>
      </c>
      <c r="C53" s="19" t="s">
        <v>2</v>
      </c>
      <c r="D53" s="20"/>
      <c r="E53" s="21"/>
      <c r="J53" s="2"/>
    </row>
    <row r="54" spans="1:10" x14ac:dyDescent="0.25">
      <c r="A54" s="18" t="s">
        <v>36</v>
      </c>
      <c r="B54" s="19">
        <v>9</v>
      </c>
      <c r="C54" s="19" t="s">
        <v>2</v>
      </c>
      <c r="D54" s="20"/>
      <c r="E54" s="21"/>
      <c r="J54" s="2"/>
    </row>
    <row r="55" spans="1:10" x14ac:dyDescent="0.25">
      <c r="A55" s="18" t="s">
        <v>35</v>
      </c>
      <c r="B55" s="19">
        <v>4</v>
      </c>
      <c r="C55" s="19" t="s">
        <v>2</v>
      </c>
      <c r="D55" s="20"/>
      <c r="E55" s="21"/>
      <c r="I55" s="8"/>
      <c r="J55" s="3"/>
    </row>
    <row r="56" spans="1:10" x14ac:dyDescent="0.25">
      <c r="A56" s="18" t="s">
        <v>64</v>
      </c>
      <c r="B56" s="19">
        <v>1</v>
      </c>
      <c r="C56" s="19" t="s">
        <v>2</v>
      </c>
      <c r="D56" s="20"/>
      <c r="E56" s="21"/>
      <c r="I56" s="8"/>
      <c r="J56" s="3"/>
    </row>
    <row r="57" spans="1:10" x14ac:dyDescent="0.25">
      <c r="A57" s="18" t="s">
        <v>65</v>
      </c>
      <c r="B57" s="19">
        <v>1</v>
      </c>
      <c r="C57" s="19" t="s">
        <v>2</v>
      </c>
      <c r="D57" s="20"/>
      <c r="E57" s="21"/>
      <c r="I57" s="8"/>
      <c r="J57" s="3"/>
    </row>
    <row r="58" spans="1:10" x14ac:dyDescent="0.25">
      <c r="A58" s="18" t="s">
        <v>55</v>
      </c>
      <c r="B58" s="19">
        <v>1</v>
      </c>
      <c r="C58" s="19" t="s">
        <v>43</v>
      </c>
      <c r="D58" s="20"/>
      <c r="E58" s="21"/>
      <c r="I58" s="8"/>
      <c r="J58" s="3"/>
    </row>
    <row r="59" spans="1:10" x14ac:dyDescent="0.25">
      <c r="A59" s="18" t="s">
        <v>69</v>
      </c>
      <c r="B59" s="19">
        <f>150*1.5</f>
        <v>225</v>
      </c>
      <c r="C59" s="19" t="s">
        <v>7</v>
      </c>
      <c r="D59" s="20"/>
      <c r="E59" s="21"/>
      <c r="I59" s="8"/>
      <c r="J59" s="3"/>
    </row>
    <row r="60" spans="1:10" x14ac:dyDescent="0.25">
      <c r="A60" s="18" t="s">
        <v>66</v>
      </c>
      <c r="B60" s="19">
        <v>1</v>
      </c>
      <c r="C60" s="19" t="s">
        <v>43</v>
      </c>
      <c r="D60" s="20"/>
      <c r="E60" s="21"/>
      <c r="I60" s="8"/>
      <c r="J60" s="3"/>
    </row>
    <row r="61" spans="1:10" x14ac:dyDescent="0.25">
      <c r="A61" s="18"/>
      <c r="B61" s="19"/>
      <c r="C61" s="26"/>
      <c r="D61" s="26"/>
      <c r="E61" s="27"/>
      <c r="I61" s="8"/>
      <c r="J61" s="3"/>
    </row>
    <row r="62" spans="1:10" x14ac:dyDescent="0.25">
      <c r="A62" s="15" t="s">
        <v>77</v>
      </c>
      <c r="B62" s="16"/>
      <c r="C62" s="16"/>
      <c r="D62" s="17"/>
      <c r="E62" s="15"/>
      <c r="I62" s="6"/>
    </row>
    <row r="63" spans="1:10" x14ac:dyDescent="0.25">
      <c r="A63" s="18" t="s">
        <v>38</v>
      </c>
      <c r="B63" s="19" t="s">
        <v>37</v>
      </c>
      <c r="C63" s="19"/>
      <c r="D63" s="20"/>
      <c r="E63" s="18" t="s">
        <v>37</v>
      </c>
      <c r="I63" s="6"/>
    </row>
    <row r="64" spans="1:10" x14ac:dyDescent="0.25">
      <c r="A64" s="18" t="s">
        <v>39</v>
      </c>
      <c r="B64" s="19">
        <v>30</v>
      </c>
      <c r="C64" s="19" t="s">
        <v>5</v>
      </c>
      <c r="D64" s="20"/>
      <c r="E64" s="21"/>
      <c r="I64" s="6"/>
    </row>
    <row r="65" spans="1:10" x14ac:dyDescent="0.25">
      <c r="A65" s="18" t="s">
        <v>54</v>
      </c>
      <c r="B65" s="19">
        <v>12</v>
      </c>
      <c r="C65" s="19" t="s">
        <v>5</v>
      </c>
      <c r="D65" s="20"/>
      <c r="E65" s="21"/>
      <c r="I65" s="6"/>
    </row>
    <row r="66" spans="1:10" x14ac:dyDescent="0.25">
      <c r="A66" s="15" t="s">
        <v>28</v>
      </c>
      <c r="B66" s="19">
        <v>2</v>
      </c>
      <c r="C66" s="19" t="s">
        <v>2</v>
      </c>
      <c r="D66" s="20"/>
      <c r="E66" s="21"/>
    </row>
    <row r="67" spans="1:10" x14ac:dyDescent="0.25">
      <c r="A67" s="18" t="s">
        <v>42</v>
      </c>
      <c r="B67" s="19">
        <v>35</v>
      </c>
      <c r="C67" s="19" t="s">
        <v>5</v>
      </c>
      <c r="D67" s="20"/>
      <c r="E67" s="21"/>
    </row>
    <row r="68" spans="1:10" x14ac:dyDescent="0.25">
      <c r="A68" s="18" t="s">
        <v>40</v>
      </c>
      <c r="B68" s="19">
        <v>10</v>
      </c>
      <c r="C68" s="19" t="s">
        <v>5</v>
      </c>
      <c r="D68" s="20"/>
      <c r="E68" s="21"/>
    </row>
    <row r="69" spans="1:10" x14ac:dyDescent="0.25">
      <c r="A69" s="18"/>
      <c r="B69" s="19"/>
      <c r="C69" s="19"/>
      <c r="D69" s="20"/>
      <c r="E69" s="18"/>
    </row>
    <row r="70" spans="1:10" x14ac:dyDescent="0.25">
      <c r="A70" s="28" t="s">
        <v>41</v>
      </c>
      <c r="B70" s="16"/>
      <c r="C70" s="16"/>
      <c r="D70" s="17"/>
      <c r="E70" s="15"/>
      <c r="I70" s="6"/>
    </row>
    <row r="71" spans="1:10" s="4" customFormat="1" x14ac:dyDescent="0.25">
      <c r="A71" s="29"/>
      <c r="B71" s="30"/>
      <c r="C71" s="31"/>
      <c r="D71" s="32" t="s">
        <v>8</v>
      </c>
      <c r="E71" s="33">
        <f>SUM(E6:E69)</f>
        <v>0</v>
      </c>
      <c r="G71"/>
      <c r="H71"/>
      <c r="I71" s="7"/>
      <c r="J71" s="3"/>
    </row>
    <row r="72" spans="1:10" ht="15.75" thickBot="1" x14ac:dyDescent="0.3">
      <c r="A72" s="34"/>
      <c r="D72" s="32" t="s">
        <v>9</v>
      </c>
      <c r="E72" s="35">
        <f>E71*0.2</f>
        <v>0</v>
      </c>
    </row>
    <row r="73" spans="1:10" x14ac:dyDescent="0.25">
      <c r="A73" s="34"/>
      <c r="D73" s="32" t="s">
        <v>10</v>
      </c>
      <c r="E73" s="36">
        <f>E71+E72</f>
        <v>0</v>
      </c>
    </row>
    <row r="74" spans="1:10" x14ac:dyDescent="0.25">
      <c r="A74" s="37"/>
      <c r="B74" s="38"/>
      <c r="C74" s="38"/>
      <c r="D74" s="39"/>
      <c r="E74" s="40"/>
    </row>
    <row r="75" spans="1:10" x14ac:dyDescent="0.25">
      <c r="D75" s="32"/>
      <c r="E75" s="3"/>
    </row>
    <row r="76" spans="1:10" x14ac:dyDescent="0.25">
      <c r="B76" s="11" t="s">
        <v>75</v>
      </c>
    </row>
    <row r="77" spans="1:10" x14ac:dyDescent="0.25">
      <c r="A77" t="s">
        <v>73</v>
      </c>
    </row>
    <row r="79" spans="1:10" x14ac:dyDescent="0.25">
      <c r="A79" t="s">
        <v>74</v>
      </c>
    </row>
  </sheetData>
  <mergeCells count="2">
    <mergeCell ref="A2:E2"/>
    <mergeCell ref="B1:E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Footer>&amp;LMoe VRD : OXIA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Chiffrage</vt:lpstr>
      <vt:lpstr>Chiffrage!Impression_des_titres</vt:lpstr>
      <vt:lpstr>Chiffrage!Zone_d_impression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EURL_OXIA millet</dc:creator>
  <cp:lastModifiedBy>OXIA Millet</cp:lastModifiedBy>
  <cp:lastPrinted>2026-01-30T09:43:48Z</cp:lastPrinted>
  <dcterms:created xsi:type="dcterms:W3CDTF">2024-04-15T20:39:57Z</dcterms:created>
  <dcterms:modified xsi:type="dcterms:W3CDTF">2026-01-30T09:48:18Z</dcterms:modified>
</cp:coreProperties>
</file>